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enisgoulette/Desktop/Mémos protection sociale/Simulateur IJSS et tableaux des notices/"/>
    </mc:Choice>
  </mc:AlternateContent>
  <xr:revisionPtr revIDLastSave="0" documentId="13_ncr:1_{04E354E8-8160-E843-81D7-AA4441A0C8E1}" xr6:coauthVersionLast="36" xr6:coauthVersionMax="36" xr10:uidLastSave="{00000000-0000-0000-0000-000000000000}"/>
  <bookViews>
    <workbookView xWindow="11980" yWindow="5960" windowWidth="27640" windowHeight="16940" xr2:uid="{B112026E-C4C9-0849-AA46-8CE98A14624C}"/>
  </bookViews>
  <sheets>
    <sheet name="Maladie" sheetId="1" r:id="rId1"/>
  </sheets>
  <definedNames>
    <definedName name="_xlnm.Print_Area" localSheetId="0">Maladie!$A$1:$F$29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1" l="1"/>
  <c r="C21" i="1" s="1"/>
  <c r="C22" i="1" s="1"/>
  <c r="C23" i="1" s="1"/>
  <c r="C18" i="1"/>
  <c r="E20" i="1" l="1"/>
</calcChain>
</file>

<file path=xl/sharedStrings.xml><?xml version="1.0" encoding="utf-8"?>
<sst xmlns="http://schemas.openxmlformats.org/spreadsheetml/2006/main" count="15" uniqueCount="15">
  <si>
    <t>Simulateur de calcul des indemnités journalières de sécurité sociale suite à l'arrêt de travail d'un artiste-auteur</t>
  </si>
  <si>
    <t>Modifiez le contenu des cases bleues avec vos propres informations.</t>
  </si>
  <si>
    <t>A jour au  22 mai 2020</t>
  </si>
  <si>
    <t>Date de début de votre arrêt de travail</t>
  </si>
  <si>
    <t>Date de fin de votre arrêt de travail</t>
  </si>
  <si>
    <t>Durée en jours de votre arrêt de travail</t>
  </si>
  <si>
    <t>Année de référence pour le calcul de vos indemnités</t>
  </si>
  <si>
    <t>Total de vos revenus d'activité artistique bruts de l'année de référence</t>
  </si>
  <si>
    <t>Montant de votre indemnité journalière brute</t>
  </si>
  <si>
    <t>Total prévisionnel de vos indemnités journalières brutes</t>
  </si>
  <si>
    <t>Total prévisionnel de vos indemnités journalières nettes</t>
  </si>
  <si>
    <t>NB1 : le montant de l'IJ brute est plafonné à 45,55 € en 2020. Si votre rémunération annuelle brute est supérieure à 33 251 €, vous êtes concerné par ce plafond.</t>
  </si>
  <si>
    <t>NB2 : ce simulateur tient compte de l'absence de délai de carence pour la période du 23 mars au 10 juillet 2020 (état urgence sanitaire). Au-delà, le délai s'appliquera au calcul du simulateur.</t>
  </si>
  <si>
    <t>NB3 : ce simulateur vaut pour un artiste-auteur ayant moins de 3 enfants à charge.</t>
  </si>
  <si>
    <t>NB4 : plus de renseignements dans la plaquette de la Guilde française des scénaristes intitulée "Je suis artiste-auteur et malade - Que dois-je faire ?"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</si>
</sst>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_);[Red]\(#,##0.00\ &quot;€&quot;\)"/>
    <numFmt numFmtId="44" formatCode="_ * #,##0.00_)\ &quot;€&quot;_ ;_ * \(#,##0.00\)\ &quot;€&quot;_ ;_ * &quot;-&quot;??_)\ &quot;€&quot;_ ;_ @_ "/>
    <numFmt numFmtId="164" formatCode="dd/mm/yy;@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1F63AD"/>
      <name val="Helvetica Neue"/>
      <family val="2"/>
    </font>
    <font>
      <sz val="12"/>
      <color theme="1"/>
      <name val="Helvetica Neue"/>
      <family val="2"/>
    </font>
    <font>
      <b/>
      <i/>
      <sz val="12"/>
      <color theme="0"/>
      <name val="Helvetica Neue"/>
      <family val="2"/>
    </font>
    <font>
      <b/>
      <sz val="12"/>
      <color theme="1"/>
      <name val="Helvetica"/>
      <family val="2"/>
    </font>
    <font>
      <b/>
      <sz val="12"/>
      <color theme="1"/>
      <name val="Helvetica Neue"/>
      <family val="2"/>
    </font>
    <font>
      <sz val="12"/>
      <color theme="0"/>
      <name val="Helvetica Neue"/>
      <family val="2"/>
    </font>
    <font>
      <b/>
      <sz val="12"/>
      <color rgb="FF1F63AD"/>
      <name val="Helvetica Neue"/>
    </font>
    <font>
      <sz val="12"/>
      <color theme="0"/>
      <name val="Helvetica Neue"/>
    </font>
    <font>
      <i/>
      <sz val="12"/>
      <color theme="1"/>
      <name val="Helvetica Neue"/>
      <family val="2"/>
    </font>
    <font>
      <sz val="12"/>
      <color rgb="FFFF0000"/>
      <name val="Helvetica Neue"/>
      <family val="2"/>
    </font>
    <font>
      <b/>
      <sz val="12"/>
      <color rgb="FFFF0000"/>
      <name val="Helvetica Neue"/>
    </font>
  </fonts>
  <fills count="6">
    <fill>
      <patternFill patternType="none"/>
    </fill>
    <fill>
      <patternFill patternType="gray125"/>
    </fill>
    <fill>
      <patternFill patternType="solid">
        <fgColor rgb="FF1F63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/>
    <xf numFmtId="0" fontId="0" fillId="0" borderId="0" xfId="0" applyAlignment="1">
      <alignment wrapText="1"/>
    </xf>
    <xf numFmtId="0" fontId="4" fillId="0" borderId="0" xfId="0" applyFont="1"/>
    <xf numFmtId="49" fontId="5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4" fillId="0" borderId="0" xfId="0" applyFont="1" applyAlignment="1">
      <alignment wrapText="1"/>
    </xf>
    <xf numFmtId="0" fontId="0" fillId="0" borderId="0" xfId="0" applyAlignment="1">
      <alignment vertical="center"/>
    </xf>
    <xf numFmtId="0" fontId="7" fillId="0" borderId="4" xfId="0" applyFont="1" applyFill="1" applyBorder="1" applyAlignment="1">
      <alignment vertical="center" wrapText="1"/>
    </xf>
    <xf numFmtId="164" fontId="8" fillId="2" borderId="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vertical="center"/>
    </xf>
    <xf numFmtId="49" fontId="4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7" fillId="0" borderId="6" xfId="0" applyFont="1" applyFill="1" applyBorder="1" applyAlignment="1">
      <alignment vertical="center" wrapText="1"/>
    </xf>
    <xf numFmtId="164" fontId="8" fillId="2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4" fillId="0" borderId="7" xfId="0" quotePrefix="1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8" fontId="8" fillId="2" borderId="7" xfId="1" applyNumberFormat="1" applyFont="1" applyFill="1" applyBorder="1" applyAlignment="1" applyProtection="1">
      <alignment horizontal="center" vertical="center"/>
      <protection locked="0"/>
    </xf>
    <xf numFmtId="49" fontId="10" fillId="2" borderId="3" xfId="0" applyNumberFormat="1" applyFont="1" applyFill="1" applyBorder="1" applyAlignment="1">
      <alignment horizontal="center" vertical="center" wrapText="1"/>
    </xf>
    <xf numFmtId="8" fontId="4" fillId="0" borderId="7" xfId="1" applyNumberFormat="1" applyFont="1" applyBorder="1" applyAlignment="1">
      <alignment horizontal="center" vertical="center" shrinkToFit="1"/>
    </xf>
    <xf numFmtId="8" fontId="4" fillId="4" borderId="7" xfId="1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 wrapText="1"/>
    </xf>
    <xf numFmtId="8" fontId="7" fillId="5" borderId="9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2" fillId="0" borderId="0" xfId="0" applyFont="1"/>
    <xf numFmtId="0" fontId="13" fillId="0" borderId="0" xfId="0" applyFont="1"/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1549400</xdr:colOff>
      <xdr:row>4</xdr:row>
      <xdr:rowOff>101600</xdr:rowOff>
    </xdr:from>
    <xdr:to>
      <xdr:col>1</xdr:col>
      <xdr:colOff>4483100</xdr:colOff>
      <xdr:row>8</xdr:row>
      <xdr:rowOff>22795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B91100-84DE-2245-9DE3-71105746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914400"/>
          <a:ext cx="2933700" cy="733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2B24E-4BD7-634A-A841-9BD920476B9A}">
  <sheetPr>
    <pageSetUpPr fitToPage="1"/>
  </sheetPr>
  <dimension ref="A1:F29"/>
  <sheetViews>
    <sheetView showGridLines="0" tabSelected="1" topLeftCell="A13" workbookViewId="0">
      <selection activeCell="C17" sqref="C17"/>
    </sheetView>
  </sheetViews>
  <sheetFormatPr baseColWidth="10" defaultRowHeight="16" x14ac:dyDescent="0.2"/>
  <cols>
    <col min="1" max="1" width="3.83203125" customWidth="1"/>
    <col min="2" max="2" width="71.6640625" style="4" customWidth="1"/>
    <col min="3" max="3" width="18.1640625" customWidth="1"/>
    <col min="4" max="4" width="3.5" customWidth="1"/>
    <col min="5" max="5" width="41" customWidth="1"/>
    <col min="6" max="6" width="3.5" style="3" customWidth="1"/>
  </cols>
  <sheetData>
    <row r="1" spans="1:6" x14ac:dyDescent="0.2">
      <c r="A1" s="1"/>
      <c r="B1" s="2"/>
      <c r="C1" s="1"/>
    </row>
    <row r="2" spans="1:6" x14ac:dyDescent="0.2">
      <c r="A2" s="1"/>
      <c r="B2" s="2"/>
      <c r="C2" s="1"/>
    </row>
    <row r="3" spans="1:6" x14ac:dyDescent="0.2">
      <c r="A3" s="1"/>
      <c r="B3" s="2"/>
      <c r="C3" s="1"/>
    </row>
    <row r="4" spans="1:6" x14ac:dyDescent="0.2">
      <c r="A4" s="1"/>
      <c r="B4" s="2"/>
      <c r="C4" s="1"/>
    </row>
    <row r="5" spans="1:6" x14ac:dyDescent="0.2">
      <c r="A5" s="1"/>
      <c r="B5" s="2"/>
      <c r="C5" s="1"/>
    </row>
    <row r="6" spans="1:6" x14ac:dyDescent="0.2">
      <c r="A6" s="1"/>
      <c r="B6" s="2"/>
      <c r="C6" s="1"/>
    </row>
    <row r="11" spans="1:6" ht="17" thickBot="1" x14ac:dyDescent="0.25"/>
    <row r="12" spans="1:6" ht="63" customHeight="1" thickBot="1" x14ac:dyDescent="0.25">
      <c r="B12" s="30" t="s">
        <v>0</v>
      </c>
      <c r="C12" s="31"/>
      <c r="D12" s="5"/>
      <c r="E12" s="6" t="s">
        <v>1</v>
      </c>
      <c r="F12" s="7"/>
    </row>
    <row r="14" spans="1:6" ht="17" customHeight="1" x14ac:dyDescent="0.2">
      <c r="B14" s="32" t="s">
        <v>2</v>
      </c>
      <c r="C14" s="32"/>
    </row>
    <row r="15" spans="1:6" ht="17" thickBot="1" x14ac:dyDescent="0.25">
      <c r="B15" s="8"/>
      <c r="C15" s="5"/>
      <c r="D15" s="5"/>
      <c r="E15" s="5"/>
    </row>
    <row r="16" spans="1:6" s="9" customFormat="1" ht="51" customHeight="1" x14ac:dyDescent="0.2">
      <c r="B16" s="10" t="s">
        <v>3</v>
      </c>
      <c r="C16" s="11">
        <v>43955</v>
      </c>
      <c r="D16" s="12"/>
      <c r="E16" s="13"/>
      <c r="F16" s="14"/>
    </row>
    <row r="17" spans="2:6" s="9" customFormat="1" ht="50" customHeight="1" x14ac:dyDescent="0.2">
      <c r="B17" s="15" t="s">
        <v>4</v>
      </c>
      <c r="C17" s="16">
        <v>43987</v>
      </c>
      <c r="D17" s="17"/>
      <c r="E17" s="12"/>
      <c r="F17" s="14"/>
    </row>
    <row r="18" spans="2:6" s="9" customFormat="1" ht="51" customHeight="1" x14ac:dyDescent="0.2">
      <c r="B18" s="18" t="s">
        <v>5</v>
      </c>
      <c r="C18" s="19">
        <f>C17-C16+1</f>
        <v>33</v>
      </c>
      <c r="D18" s="17"/>
      <c r="E18" s="12"/>
      <c r="F18" s="14"/>
    </row>
    <row r="19" spans="2:6" s="9" customFormat="1" ht="50" customHeight="1" x14ac:dyDescent="0.2">
      <c r="B19" s="18" t="s">
        <v>6</v>
      </c>
      <c r="C19" s="20">
        <f>IF(MONTH(C16)&lt;7,YEAR(C16)-2,YEAR(C16)-1)</f>
        <v>2018</v>
      </c>
      <c r="D19" s="12"/>
      <c r="E19" s="12"/>
      <c r="F19" s="14"/>
    </row>
    <row r="20" spans="2:6" s="9" customFormat="1" ht="50" customHeight="1" x14ac:dyDescent="0.2">
      <c r="B20" s="15" t="s">
        <v>7</v>
      </c>
      <c r="C20" s="21">
        <v>20000</v>
      </c>
      <c r="D20" s="12"/>
      <c r="E20" s="22" t="str">
        <f>IF(OR(AND(C19=2018,C20&lt;8892),AND(C19=2019,C20&lt;9027),AND(C19=2020,C20&lt;9135)),"Vous n'avez pas droit aux IJSS car votre revenu de référence est inférieur à 900 fois le SMIC horaire pour la période de référence","")</f>
        <v/>
      </c>
      <c r="F20" s="14"/>
    </row>
    <row r="21" spans="2:6" s="9" customFormat="1" ht="51" customHeight="1" x14ac:dyDescent="0.2">
      <c r="B21" s="18" t="s">
        <v>8</v>
      </c>
      <c r="C21" s="23">
        <f>IF(OR(AND(C19=2018,C20&lt;8892),AND(C19=2019,C20&lt;9027),AND(C19=2020,C20&lt;9135)),0,IF(C20&gt;=33251.4,45.55,TRUNC(C20/365/2,2)))</f>
        <v>27.39</v>
      </c>
      <c r="D21" s="12"/>
      <c r="E21" s="13"/>
      <c r="F21" s="14"/>
    </row>
    <row r="22" spans="2:6" s="9" customFormat="1" ht="51" customHeight="1" x14ac:dyDescent="0.2">
      <c r="B22" s="18" t="s">
        <v>9</v>
      </c>
      <c r="C22" s="24">
        <f>MAX(0,IF(AND(C16&gt;43912,C16&lt;44023),C18*C21,(C18-3)*C21))</f>
        <v>903.87</v>
      </c>
      <c r="D22" s="12"/>
      <c r="E22" s="12"/>
      <c r="F22" s="14"/>
    </row>
    <row r="23" spans="2:6" ht="51" customHeight="1" thickBot="1" x14ac:dyDescent="0.25">
      <c r="B23" s="25" t="s">
        <v>10</v>
      </c>
      <c r="C23" s="26">
        <f>C22*0.933</f>
        <v>843.31071000000009</v>
      </c>
      <c r="D23" s="5"/>
      <c r="E23" s="5"/>
    </row>
    <row r="24" spans="2:6" x14ac:dyDescent="0.2">
      <c r="B24" s="8"/>
      <c r="C24" s="27"/>
      <c r="D24" s="5"/>
      <c r="E24" s="5"/>
    </row>
    <row r="25" spans="2:6" ht="16" customHeight="1" x14ac:dyDescent="0.2">
      <c r="B25" s="33" t="s">
        <v>11</v>
      </c>
      <c r="C25" s="33"/>
      <c r="D25" s="5"/>
      <c r="E25" s="28"/>
    </row>
    <row r="26" spans="2:6" x14ac:dyDescent="0.2">
      <c r="B26" s="33"/>
      <c r="C26" s="33"/>
      <c r="D26" s="5"/>
      <c r="E26" s="28"/>
    </row>
    <row r="27" spans="2:6" ht="34" customHeight="1" x14ac:dyDescent="0.2">
      <c r="B27" s="33" t="s">
        <v>12</v>
      </c>
      <c r="C27" s="33"/>
      <c r="D27" s="5"/>
      <c r="E27" s="29"/>
    </row>
    <row r="28" spans="2:6" x14ac:dyDescent="0.2">
      <c r="B28" s="33" t="s">
        <v>13</v>
      </c>
      <c r="C28" s="33"/>
      <c r="D28" s="5"/>
      <c r="E28" s="29"/>
    </row>
    <row r="29" spans="2:6" ht="34" customHeight="1" x14ac:dyDescent="0.2">
      <c r="B29" s="33" t="s">
        <v>14</v>
      </c>
      <c r="C29" s="33"/>
      <c r="D29" s="5"/>
      <c r="E29" s="29"/>
    </row>
  </sheetData>
  <sheetProtection algorithmName="SHA-512" hashValue="G4Y2dwUvjSyA0s5KNM6rre7y/UYmdlLGVTPsRFcjoW/bS8bKL5hk4l71fNZsb8ighOIkj0Q23f4WTUJsDdxdzA==" saltValue="vb8oo8zfYKA1DUhudWKEmw==" spinCount="100000" sheet="1" selectLockedCells="1"/>
  <mergeCells count="6">
    <mergeCell ref="B29:C29"/>
    <mergeCell ref="B12:C12"/>
    <mergeCell ref="B14:C14"/>
    <mergeCell ref="B25:C26"/>
    <mergeCell ref="B27:C27"/>
    <mergeCell ref="B28:C28"/>
  </mergeCells>
  <pageMargins left="0.70866141732283472" right="0.70866141732283472" top="0.74803149606299213" bottom="0.74803149606299213" header="0.31496062992125984" footer="0.31496062992125984"/>
  <pageSetup paperSize="9" scale="70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Maladie</vt:lpstr>
      <vt:lpstr>Maladie!Zone_d_impression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Goulette</dc:creator>
  <cp:lastModifiedBy>Denis Goulette</cp:lastModifiedBy>
  <dcterms:created xsi:type="dcterms:W3CDTF">2020-05-25T16:20:26Z</dcterms:created>
  <dcterms:modified xsi:type="dcterms:W3CDTF">2020-05-26T07:31:33Z</dcterms:modified>
</cp:coreProperties>
</file>